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LANES DE ACCION\"/>
    </mc:Choice>
  </mc:AlternateContent>
  <bookViews>
    <workbookView xWindow="10305" yWindow="225" windowWidth="5055" windowHeight="7335" tabRatio="373"/>
  </bookViews>
  <sheets>
    <sheet name="PLAN DE ACCION" sheetId="30" r:id="rId1"/>
  </sheets>
  <definedNames>
    <definedName name="_xlnm._FilterDatabase" localSheetId="0" hidden="1">'PLAN DE ACCION'!$A$14:$BA$29</definedName>
    <definedName name="_xlnm.Print_Titles" localSheetId="0">'PLAN DE ACCION'!$14:$15</definedName>
  </definedNames>
  <calcPr calcId="162913"/>
</workbook>
</file>

<file path=xl/calcChain.xml><?xml version="1.0" encoding="utf-8"?>
<calcChain xmlns="http://schemas.openxmlformats.org/spreadsheetml/2006/main">
  <c r="AL29" i="30" l="1"/>
  <c r="AL28" i="30"/>
  <c r="AL27" i="30"/>
  <c r="AL26" i="30"/>
  <c r="AL25" i="30"/>
  <c r="AL24" i="30"/>
  <c r="AL23" i="30"/>
  <c r="AL22" i="30"/>
  <c r="AL21" i="30"/>
  <c r="AL20" i="30"/>
  <c r="AL19" i="30"/>
  <c r="AL18" i="30"/>
  <c r="AL17" i="30"/>
  <c r="AL16" i="30"/>
  <c r="AC18" i="30" l="1"/>
  <c r="Q18" i="30"/>
  <c r="AC19" i="30"/>
  <c r="P16" i="30" l="1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</calcChain>
</file>

<file path=xl/comments1.xml><?xml version="1.0" encoding="utf-8"?>
<comments xmlns="http://schemas.openxmlformats.org/spreadsheetml/2006/main">
  <authors>
    <author>planeacion_9</author>
  </authors>
  <commentList>
    <comment ref="AK14" authorId="0" shapeId="0">
      <text>
        <r>
          <rPr>
            <b/>
            <sz val="8"/>
            <color indexed="81"/>
            <rFont val="Tahoma"/>
          </rPr>
          <t>planeacion_9:</t>
        </r>
        <r>
          <rPr>
            <sz val="8"/>
            <color indexed="81"/>
            <rFont val="Tahoma"/>
          </rPr>
          <t xml:space="preserve">
EN OBSERVACIONES CARACTERIZAR LA POBLACION
</t>
        </r>
      </text>
    </comment>
  </commentList>
</comments>
</file>

<file path=xl/sharedStrings.xml><?xml version="1.0" encoding="utf-8"?>
<sst xmlns="http://schemas.openxmlformats.org/spreadsheetml/2006/main" count="459" uniqueCount="190">
  <si>
    <t>META DE RESULTADO</t>
  </si>
  <si>
    <t>INDICADOR DE RESULTADO</t>
  </si>
  <si>
    <t>LINEA DE BASE META DE RESULTADO A 2015</t>
  </si>
  <si>
    <t xml:space="preserve">PROGRAMA </t>
  </si>
  <si>
    <t>EJE</t>
  </si>
  <si>
    <t xml:space="preserve">COMPONENTE </t>
  </si>
  <si>
    <t>OBJETIVO DEL PROGRAMA</t>
  </si>
  <si>
    <t>META DE PRODUCTO</t>
  </si>
  <si>
    <t>INDICADOR DE PRODUCTO</t>
  </si>
  <si>
    <t>LINEA DE BASE META DE PRODUCTO A 2015</t>
  </si>
  <si>
    <t xml:space="preserve">22 municipios </t>
  </si>
  <si>
    <t>19,835 niños y niñas atendidos</t>
  </si>
  <si>
    <t>319,947 participantes</t>
  </si>
  <si>
    <t xml:space="preserve">12,200 adultos participantes </t>
  </si>
  <si>
    <t>45,100 personas participantes</t>
  </si>
  <si>
    <t>42 municipios</t>
  </si>
  <si>
    <t>Desarrollo Humano Integral</t>
  </si>
  <si>
    <t>Municipios con la capacidad de ejecución de recursos de transferencia y empoderamiento en el sector deporte mejorados</t>
  </si>
  <si>
    <t>Mejorar la capacidad  de gestión y ejecución en los recursos de transferencia de iva y tabaco y empoderamiento del sector deporte</t>
  </si>
  <si>
    <t xml:space="preserve">42 municipios </t>
  </si>
  <si>
    <t xml:space="preserve">Beneficiar a 33.125 nuevas personas  (niños, niñas, infantes, adolescentes, jóvenes, adultos, adultos mayores)  con actividades de formación integral,  convivencia y paz. </t>
  </si>
  <si>
    <t xml:space="preserve">Nuevas personas  (niños, niñas, infantes, adolescentes, jóvenes, adultos, adultos mayores)  con actividades de formación integral,  convivencia y paz beneficiados </t>
  </si>
  <si>
    <t>414.074 personas participantes</t>
  </si>
  <si>
    <t>Beneficiar a 3.608 nuevos  participantes en  eventos deportivos y recreativos.</t>
  </si>
  <si>
    <t>Beneficiar a 1.216 nuevas personas de comunidades étnicas con programas de deporte recreación y actividad física (afros, indígenas, room)</t>
  </si>
  <si>
    <t>900 personas de comunidades campesinas, comunales, institucionales y organizaciones con enfoque diferencial beneficiadas</t>
  </si>
  <si>
    <t xml:space="preserve">Beneficiar a 70 nuevas personas de capacidades diversas con programas de deporte recreación y actividad física </t>
  </si>
  <si>
    <t>884 personas con capacidades diversas beneficiadas</t>
  </si>
  <si>
    <t xml:space="preserve">Beneficiar a 5.185 nuevos deportistas con formación, iniciación, preparación y participación en competencias regionales,  nacionales e internacionales </t>
  </si>
  <si>
    <t xml:space="preserve">Nuevos deportistas con formación, iniciación, preparación y participación en competencias regionales,  nacionales e internacionales beneficiados </t>
  </si>
  <si>
    <t xml:space="preserve">Beneficiar a 400 nuevos deportistas con preparación y participación en competencias nacionales e internacionales </t>
  </si>
  <si>
    <t>3600 deportistas convencionales beneficiados</t>
  </si>
  <si>
    <t xml:space="preserve">Beneficiar a 100 nuevos deportistas con capacidades diversas, en la preparación y participación en competencias nacionales e internacionales </t>
  </si>
  <si>
    <t>500 deportistas con capacidades diversas beneficiados</t>
  </si>
  <si>
    <t>9.000 jóvenes y adolescentes beneficiados</t>
  </si>
  <si>
    <t>Beneficiar a 4.185 nuevos  participantes con los programas de deporte estudiantil</t>
  </si>
  <si>
    <t>83.700 jóvenes beneficiados</t>
  </si>
  <si>
    <t>Territorios de Paz y para el Buen Vivir</t>
  </si>
  <si>
    <t>Organización y Fortalecimiento del Sector Deporte</t>
  </si>
  <si>
    <t>Número de municipios con asistencia técnica  para mejorar e la capacidad de gestión y ejecución  de recursos de transferencia brindada</t>
  </si>
  <si>
    <t>Cauca Territorio de Convivencia y Paz</t>
  </si>
  <si>
    <t>Contribuir al proceso de formación integral y convivencia de los niños, niñas, infantes, adolescentes, jóvenes, adultos, adultos mayores  a través de la práctica deportiva, recreativa y actividad física con un enfoque  social y participativo  en organizaciones sociales, institucionales, comunitarias y con enfoque diferencial que permita crear espacios de convivencia y paz</t>
  </si>
  <si>
    <t>Beneficiar a 25.596 nuevos participantes con programas de hábitos y estilos de vida saludable.</t>
  </si>
  <si>
    <t>Número de nuevos participantes con programas de hábitos y estilos de vida saludable Beneficiados</t>
  </si>
  <si>
    <t>Beneficiar a 976 nuevos adultos mayores  con programas de  integración social.</t>
  </si>
  <si>
    <t>Número de nuevos adultos mayores  con programas de  integración social beneficiados</t>
  </si>
  <si>
    <t>Número de nuevos  participantes en  eventos deportivos y recreativo beneficiados</t>
  </si>
  <si>
    <t>Número de nuevas personas de comunidades étnicas con programas de deporte recreación y actividad física (afros, indígenas, room) beneficiados</t>
  </si>
  <si>
    <t xml:space="preserve">15.208 personas de las comunidades étnicas beneficiadas </t>
  </si>
  <si>
    <t>Beneficiar a 72 nuevas personas de comunidades Campesinas,  comunales, institucionales y organizaciones con enfoque diferencial con programas de deporte recreación y actividad física.</t>
  </si>
  <si>
    <t>Número de nuevas personas de comunidades Campesinas,  comunales, institucionales y organizaciones con enfoque diferencial con programas de deporte recreación y actividad física beneficiados</t>
  </si>
  <si>
    <t>Número de nuevas personas de capacidades diversas con programas de deporte recreación y actividad física beneficiados</t>
  </si>
  <si>
    <t>Cauca Territorio de Campeones</t>
  </si>
  <si>
    <t>Fortalecer el trabajo  en el deporte formativo en las instituciones educativas y el deporte competitivo con las ligas de deporte   convencional y  adaptado, mediante el acompañamiento técnico y  financiero que permita seguir avanzando en el desarrollo y posición del Deporte en el ámbito nacional e internacional.</t>
  </si>
  <si>
    <t>Número de nuevos deportistas con preparación y participación en competencias nacionales e internacionales beneficiados</t>
  </si>
  <si>
    <t xml:space="preserve">Número de nuevos deportistas con capacidades diversas, en la preparación y participación en competencias nacionales e internacionales beneficiados </t>
  </si>
  <si>
    <t xml:space="preserve">Beneficiar a 1.000  nuevos adolescentes y jóvenes en procesos de formación e iniciación con el programa fórmate </t>
  </si>
  <si>
    <t>Número de nuevos adolescentes y jóvenes en procesos de formación e iniciación con el programa fórmate beneficiados</t>
  </si>
  <si>
    <t>Número de nuevos  participantes con los programas de deporte estudiantil beneficiados</t>
  </si>
  <si>
    <t xml:space="preserve">Mejorar en 13 municipios la capacidad de ejecución de recursos de transferencia y empoderamiento en el sector deporte   </t>
  </si>
  <si>
    <t xml:space="preserve">Brindar asistencia técnica a 42 municipios para el empoderamiento de las políticas públicas del deporte </t>
  </si>
  <si>
    <t xml:space="preserve">Número de municipios con asistencia técnica para el empoderamiento de las políticas públicas del deporte brindada </t>
  </si>
  <si>
    <t xml:space="preserve">Implementar 1 estrategia para articular el sector deporte con entidades del sector privado, sector académico y organismos del sector público </t>
  </si>
  <si>
    <t>Número de estrategia para articular el sector deporte con entidades del sector privado, sector académico y organismos del sector público implementadas</t>
  </si>
  <si>
    <t>Brindar asistencia técnica a 42 municipios  para mejorar  la capacidad de gestión y ejecución  de recursos de transferencia.</t>
  </si>
  <si>
    <t>Beneficiar a 1.587  nuevos niños, niñas, infantes, adolescentes y jóvenes  con el  programas de formación integral, de paz y convivencia.</t>
  </si>
  <si>
    <t xml:space="preserve">Número de nuevos niños, niñas, infantes, adolescentes y jóvenes  con el  programas de formación integral, de paz y convivencia beneficiados </t>
  </si>
  <si>
    <t>TIPO DE META (Mantenimiento, Incremento, Reducción)</t>
  </si>
  <si>
    <t>GOBERNACION DEL CAUCA</t>
  </si>
  <si>
    <t>OFICINA ASESORA DE PLANEACIÓN</t>
  </si>
  <si>
    <t>PLAN DEPARTAMENTAL DE DESARROLLO "CAUCA, TERRITORIO DE PAZ"</t>
  </si>
  <si>
    <t>FUENTES DE FINANCIACION (MILES DE PESOS)</t>
  </si>
  <si>
    <t>NOMBRE DEL PROYECTO</t>
  </si>
  <si>
    <t>MUNICIPIOS BENEFICIDOS</t>
  </si>
  <si>
    <t>POBLACION BENEFICIADA</t>
  </si>
  <si>
    <t>PRODUCTOS DEL PROYECTO</t>
  </si>
  <si>
    <t>OBSERVACIONES</t>
  </si>
  <si>
    <t>NOMBRE</t>
  </si>
  <si>
    <t>RECURSOS PROPIOS</t>
  </si>
  <si>
    <t>IMPUESTO AL CONSUMO DE TELEFONIA MOVIL</t>
  </si>
  <si>
    <t>IMPUESTO AL CONSUMO DE TABACO</t>
  </si>
  <si>
    <t>FCR</t>
  </si>
  <si>
    <r>
      <t>F D R</t>
    </r>
    <r>
      <rPr>
        <sz val="10"/>
        <color rgb="FFFF0000"/>
        <rFont val="Calibri"/>
        <family val="2"/>
        <scheme val="minor"/>
      </rPr>
      <t xml:space="preserve"> </t>
    </r>
  </si>
  <si>
    <r>
      <t>CTI</t>
    </r>
    <r>
      <rPr>
        <sz val="10"/>
        <color rgb="FFFF0000"/>
        <rFont val="Calibri"/>
        <family val="2"/>
        <scheme val="minor"/>
      </rPr>
      <t xml:space="preserve"> </t>
    </r>
  </si>
  <si>
    <t>REGALIAS DIRECTAS</t>
  </si>
  <si>
    <t xml:space="preserve">COOPERACIÓN INTERNACIONAL </t>
  </si>
  <si>
    <t>COFINANCIACION</t>
  </si>
  <si>
    <t>OTROS RECURSOS DE GESTIÓN</t>
  </si>
  <si>
    <t>RECURSOS DE CONCURRENCIA</t>
  </si>
  <si>
    <t>RECURSOS VIGENCIAS ANTERIORES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</si>
  <si>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</si>
  <si>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</si>
  <si>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</si>
  <si>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</si>
  <si>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</si>
  <si>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</si>
  <si>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</si>
  <si>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</si>
  <si>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</si>
  <si>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SUBREGIÓN</t>
  </si>
  <si>
    <t>RESPONSABLE (Cargo y tipo de vinculación)</t>
  </si>
  <si>
    <t xml:space="preserve">Elaborado por: </t>
  </si>
  <si>
    <t>Nombre del funcionario</t>
  </si>
  <si>
    <t>___________________________________</t>
  </si>
  <si>
    <t>cargo</t>
  </si>
  <si>
    <t>Firma</t>
  </si>
  <si>
    <t>Fecha:</t>
  </si>
  <si>
    <t xml:space="preserve">DEPENDENCIAS DE APOYO: ___________________________________________________________                                                        </t>
  </si>
  <si>
    <t>VALOR META  AL CUATRIENIO</t>
  </si>
  <si>
    <t>SISTEMA GENERAL DE PARTICIPACIONES</t>
  </si>
  <si>
    <t>PRESUPUESTO GENERAL DE LA NACIÓN</t>
  </si>
  <si>
    <t>TIEMPO DE EJECUCION  (MESES)</t>
  </si>
  <si>
    <t>incremento</t>
  </si>
  <si>
    <t>mantenimiento</t>
  </si>
  <si>
    <t>CODIGO BPIN</t>
  </si>
  <si>
    <t>RENTAS CEDIDAS</t>
  </si>
  <si>
    <t>PROGRAMAS NACIONALES</t>
  </si>
  <si>
    <t>PLAN DE ACCIÓN 2020</t>
  </si>
  <si>
    <t>META DE PRODUCTO VIGENCIA 2020</t>
  </si>
  <si>
    <t>VALOR ACTUAL (2019)</t>
  </si>
  <si>
    <t>RECURSOS POR PROYECTO PROGRAMADOS VIGENCIA 2020 (MILES DE PESOS)</t>
  </si>
  <si>
    <t>TOTAL RECURSOS PROGRAMADOS POR META VIGENCIA 2020 (MILES DE PESOS)</t>
  </si>
  <si>
    <t>Beneficiar a 500  nuevos niños, niñas, infantes, adolescentes y jóvenes  con el  programas de formación integral, de paz y convivencia.</t>
  </si>
  <si>
    <t>Beneficiar a 5.000 nuevos participantes con programas de hábitos y estilos de vida saludable.</t>
  </si>
  <si>
    <t>Beneficiar a 300 nuevos adultos mayores  con programas de  integración social.</t>
  </si>
  <si>
    <t>Beneficiar a 4.000 nuevos  participantes en  eventos deportivos y recreativos.</t>
  </si>
  <si>
    <t>Beneficiar a 180 nuevas personas de comunidades étnicas con programas de deporte recreación y actividad física (afros, indígenas, room)</t>
  </si>
  <si>
    <t>Beneficiar a 20 nuevas personas de comunidades Campesinas,  comunales, institucionales y organizaciones con enfoque diferencial con programas de deporte recreación y actividad física.</t>
  </si>
  <si>
    <t xml:space="preserve">Beneficiar a 5 nuevas personas de capacidades diversas con programas de deporte recreación y actividad física </t>
  </si>
  <si>
    <t>Fortalecimiento de la recreacion como componente social en el Departamento del Cauca</t>
  </si>
  <si>
    <t>500  niños, niñas, infantes, adolescentes y jóvenes  con el  programas de formación integral, de paz y convivencia.</t>
  </si>
  <si>
    <t>5.000 participantes con programas de hábitos y estilos de vida saludable.</t>
  </si>
  <si>
    <t>300  adultos mayores  con programas de  integración social.</t>
  </si>
  <si>
    <t>4.000 participantes en  eventos deportivos y recreativos.</t>
  </si>
  <si>
    <t>180  personas de comunidades étnicas con programas de deporte recreación y actividad física (afros, indígenas, room)</t>
  </si>
  <si>
    <t>20 personas de comunidades Campesinas,  comunales, institucionales y organizaciones con enfoque diferencial con programas de deporte recreación y actividad física.</t>
  </si>
  <si>
    <t xml:space="preserve">5  personas de capacidades diversas con programas de deporte recreación y actividad física </t>
  </si>
  <si>
    <t>x</t>
  </si>
  <si>
    <t>sin codigo</t>
  </si>
  <si>
    <t>CHARLIE HERNANDEZ ORDOÑEZ GESTOR DEPARTAMENTAL</t>
  </si>
  <si>
    <t>Mauricio Martinez</t>
  </si>
  <si>
    <t>Yeny Fernandez</t>
  </si>
  <si>
    <t>ADRIANA GIRALDO contratista</t>
  </si>
  <si>
    <t>CHARLIE HERNANDEZ ORDOÑEZ - ADRIANA GIRALDO CONTRATISTAS</t>
  </si>
  <si>
    <t>ANDREI FERNANDO MORALES - CONTRATISTA</t>
  </si>
  <si>
    <t>ALEXANDER VELASCO VILLAMARIN - CONTRATISTA</t>
  </si>
  <si>
    <t xml:space="preserve">Beneficiar a 120 nuevos deportistas con preparación y participación en competencias nacionales e internacionales </t>
  </si>
  <si>
    <t xml:space="preserve">Beneficiar a 200  nuevos adolescentes y jóvenes en procesos de formación e iniciación con el programa fórmate </t>
  </si>
  <si>
    <t>Beneficiar a 500 nuevos  participantes con los programas de deporte estudiantil</t>
  </si>
  <si>
    <t xml:space="preserve">Beneficiar a 25  nuevos deportistas con capacidades diversas, en la preparación y participación en competencias nacionales e internacionales </t>
  </si>
  <si>
    <t>Popayán, Puerto Tejada, Santander, Piendamo, Timbio y Tambo</t>
  </si>
  <si>
    <t>Popayán, caloto, Santander de Quilichao, Piendamó, Timbio, Puerto Tejada, Bordo y Morales</t>
  </si>
  <si>
    <t>POPAYAN</t>
  </si>
  <si>
    <t xml:space="preserve">Los 42 municipios </t>
  </si>
  <si>
    <t>sin nombre</t>
  </si>
  <si>
    <t>42 Municipios del Cauca</t>
  </si>
  <si>
    <t>las siete subregiones</t>
  </si>
  <si>
    <t>859.780 personas de todo el Dpto del Cauca</t>
  </si>
  <si>
    <t>100 personas pobación simple</t>
  </si>
  <si>
    <t>Ana Lidis Bolaños</t>
  </si>
  <si>
    <t>Popayán, Piendamó, Puerto Tejada y Villa Rica.</t>
  </si>
  <si>
    <t>Centro y Norte</t>
  </si>
  <si>
    <t>Puerto tejada, Miranda,  Santander de Quilichao, Piendamo, Silvia, Popayán, Timbio, Rosas, Patia, Bolivar</t>
  </si>
  <si>
    <t>Norte, Centro, Oriente, Sur y Macizo Colombiano</t>
  </si>
  <si>
    <t>Popayán, Mercaderes, Patía y 
Santander de Quilichao en actividades regulares y 42 mpios en encuentro Departamental</t>
  </si>
  <si>
    <t>Centro, Norte y sur</t>
  </si>
  <si>
    <t>7 zonas del Departamento</t>
  </si>
  <si>
    <t>Popayán</t>
  </si>
  <si>
    <t>Centro</t>
  </si>
  <si>
    <t>Norte y centro</t>
  </si>
  <si>
    <t>Norte, Centro y sur</t>
  </si>
  <si>
    <t>42 municipios  para mejorar  la capacidad de gestión y ejecución  de recursos de transferencia.</t>
  </si>
  <si>
    <t xml:space="preserve">42 municipios para el empoderamiento de las políticas públicas del deporte </t>
  </si>
  <si>
    <t>Coordinadora CEDEIN</t>
  </si>
  <si>
    <t>Fortalecimiento del deporte competitivo en el Departamento del Cauca</t>
  </si>
  <si>
    <t>Implementacion de Centros Deportivos de Desarrollo Integral - CEDIN psra la consolidación de la convivencia y paz en los 42 municipios Todo el Departamento, Cauca, Occidente</t>
  </si>
  <si>
    <t>2016000030026</t>
  </si>
  <si>
    <t xml:space="preserve"> 120 nuevos deportistas con preparación y participación en competencias nacionales e internacionales </t>
  </si>
  <si>
    <t xml:space="preserve">25  nuevos deportistas con capacidades diversas, en la preparación y participación en competencias nacionales e internacionales </t>
  </si>
  <si>
    <t xml:space="preserve">200  nuevos adolescentes y jóvenes en procesos de formación e iniciación con el programa fórmate </t>
  </si>
  <si>
    <t>500 nuevos  participantes con los programas de deporte estudiantil</t>
  </si>
  <si>
    <t>Transferencia del 30% a los Municipios del Departamento por concepto del recaudo del impuesto al consumo de tabaco</t>
  </si>
  <si>
    <t>Financiado con Recursos del Ministerio del Deporte y Gobernacion del Cauca</t>
  </si>
  <si>
    <t>Financiado con recursos de la Gobernacion del Cauca</t>
  </si>
  <si>
    <t>Financiado con Recursos del Sistema General de Regalias. El proyecto termina en el mes de marzo de 2020</t>
  </si>
  <si>
    <t>HECTOR JAVIER SANCHEZ CARVAJAL</t>
  </si>
  <si>
    <t>Contratista Planeacion</t>
  </si>
  <si>
    <t>octubre 16 de 2019</t>
  </si>
  <si>
    <t>DEPENDENCIA RESPONSABLE: ______________________________________________________________ INSTITUTO DEPARTAMENTAL DEL DEPORTE DEL CAUCA INDEPORTES CAUCA</t>
  </si>
  <si>
    <t>PLAN DE ACCION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</si>
</sst>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indexed="81"/>
      <name val="Tahoma"/>
    </font>
    <font>
      <sz val="8"/>
      <color indexed="81"/>
      <name val="Tahoma"/>
    </font>
    <font>
      <sz val="10"/>
      <color indexed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F9900"/>
      </patternFill>
    </fill>
    <fill>
      <patternFill patternType="solid">
        <fgColor theme="9" tint="0.59999389629810485"/>
        <bgColor rgb="FFFF990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2" applyNumberFormat="1" applyFont="1"/>
    <xf numFmtId="0" fontId="0" fillId="2" borderId="0" xfId="2" applyNumberFormat="1" applyFont="1" applyFill="1"/>
    <xf numFmtId="0" fontId="2" fillId="2" borderId="0" xfId="2" applyNumberFormat="1" applyFont="1" applyFill="1"/>
    <xf numFmtId="0" fontId="2" fillId="2" borderId="0" xfId="2" applyNumberFormat="1" applyFont="1" applyFill="1" applyAlignment="1">
      <alignment vertical="center"/>
    </xf>
    <xf numFmtId="0" fontId="2" fillId="2" borderId="4" xfId="2" applyNumberFormat="1" applyFont="1" applyFill="1" applyBorder="1" applyAlignment="1">
      <alignment horizontal="left" vertical="top" wrapText="1"/>
    </xf>
    <xf numFmtId="0" fontId="2" fillId="2" borderId="4" xfId="2" applyNumberFormat="1" applyFont="1" applyFill="1" applyBorder="1" applyAlignment="1">
      <alignment vertical="top" wrapText="1"/>
    </xf>
    <xf numFmtId="0" fontId="2" fillId="2" borderId="4" xfId="2" applyNumberFormat="1" applyFont="1" applyFill="1" applyBorder="1" applyAlignment="1">
      <alignment horizontal="left" vertical="center" wrapText="1"/>
    </xf>
    <xf numFmtId="3" fontId="2" fillId="2" borderId="4" xfId="2" applyNumberFormat="1" applyFont="1" applyFill="1" applyBorder="1" applyAlignment="1">
      <alignment horizontal="left" vertical="center" wrapText="1"/>
    </xf>
    <xf numFmtId="3" fontId="0" fillId="0" borderId="0" xfId="0" applyNumberFormat="1" applyFill="1"/>
    <xf numFmtId="0" fontId="4" fillId="3" borderId="4" xfId="0" applyFont="1" applyFill="1" applyBorder="1" applyAlignment="1">
      <alignment horizontal="center" vertical="center" wrapText="1"/>
    </xf>
    <xf numFmtId="0" fontId="8" fillId="5" borderId="4" xfId="2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2" borderId="4" xfId="2" applyNumberFormat="1" applyFont="1" applyFill="1" applyBorder="1"/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2" borderId="4" xfId="2" applyNumberFormat="1" applyFont="1" applyFill="1" applyBorder="1" applyAlignment="1">
      <alignment horizontal="left" vertical="top" wrapText="1"/>
    </xf>
    <xf numFmtId="0" fontId="2" fillId="0" borderId="4" xfId="2" applyNumberFormat="1" applyFont="1" applyFill="1" applyBorder="1" applyAlignment="1">
      <alignment horizontal="left" vertical="top" wrapText="1"/>
    </xf>
    <xf numFmtId="3" fontId="14" fillId="0" borderId="4" xfId="0" applyNumberFormat="1" applyFont="1" applyFill="1" applyBorder="1" applyAlignment="1">
      <alignment horizontal="center" vertical="center"/>
    </xf>
    <xf numFmtId="0" fontId="0" fillId="2" borderId="4" xfId="2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4" xfId="2" applyNumberFormat="1" applyFont="1" applyFill="1" applyBorder="1" applyAlignment="1">
      <alignment horizontal="left" vertical="top" wrapText="1"/>
    </xf>
    <xf numFmtId="41" fontId="0" fillId="0" borderId="4" xfId="9" applyFont="1" applyBorder="1" applyAlignment="1">
      <alignment horizontal="center" vertical="center"/>
    </xf>
    <xf numFmtId="0" fontId="2" fillId="2" borderId="4" xfId="2" applyNumberFormat="1" applyFont="1" applyFill="1" applyBorder="1" applyAlignment="1">
      <alignment horizontal="left" vertical="top" wrapText="1"/>
    </xf>
    <xf numFmtId="0" fontId="2" fillId="9" borderId="4" xfId="2" applyNumberFormat="1" applyFont="1" applyFill="1" applyBorder="1" applyAlignment="1">
      <alignment horizontal="left" vertical="top" wrapText="1"/>
    </xf>
    <xf numFmtId="3" fontId="0" fillId="0" borderId="0" xfId="2" applyNumberFormat="1" applyFont="1"/>
    <xf numFmtId="41" fontId="0" fillId="0" borderId="0" xfId="9" applyFont="1"/>
    <xf numFmtId="9" fontId="0" fillId="0" borderId="0" xfId="10" applyFont="1"/>
    <xf numFmtId="41" fontId="0" fillId="0" borderId="0" xfId="2" applyNumberFormat="1" applyFont="1"/>
    <xf numFmtId="0" fontId="0" fillId="2" borderId="4" xfId="2" applyNumberFormat="1" applyFont="1" applyFill="1" applyBorder="1" applyAlignment="1">
      <alignment wrapText="1"/>
    </xf>
    <xf numFmtId="0" fontId="15" fillId="2" borderId="4" xfId="2" applyNumberFormat="1" applyFont="1" applyFill="1" applyBorder="1" applyAlignment="1">
      <alignment wrapText="1"/>
    </xf>
    <xf numFmtId="0" fontId="14" fillId="0" borderId="0" xfId="0" applyFont="1" applyAlignment="1">
      <alignment horizontal="justify" vertical="center"/>
    </xf>
    <xf numFmtId="0" fontId="2" fillId="2" borderId="4" xfId="2" applyNumberFormat="1" applyFont="1" applyFill="1" applyBorder="1" applyAlignment="1">
      <alignment horizontal="left" vertical="top" wrapText="1"/>
    </xf>
    <xf numFmtId="41" fontId="0" fillId="2" borderId="4" xfId="2" applyNumberFormat="1" applyFont="1" applyFill="1" applyBorder="1"/>
    <xf numFmtId="49" fontId="0" fillId="2" borderId="4" xfId="2" applyNumberFormat="1" applyFont="1" applyFill="1" applyBorder="1"/>
    <xf numFmtId="0" fontId="0" fillId="2" borderId="7" xfId="2" applyNumberFormat="1" applyFont="1" applyFill="1" applyBorder="1" applyAlignment="1">
      <alignment vertical="top" wrapText="1"/>
    </xf>
    <xf numFmtId="0" fontId="0" fillId="2" borderId="4" xfId="2" applyNumberFormat="1" applyFont="1" applyFill="1" applyBorder="1" applyAlignment="1">
      <alignment vertical="top" wrapText="1"/>
    </xf>
    <xf numFmtId="0" fontId="0" fillId="2" borderId="4" xfId="2" applyNumberFormat="1" applyFont="1" applyFill="1" applyBorder="1" applyAlignment="1">
      <alignment horizontal="left" vertical="top" wrapText="1"/>
    </xf>
    <xf numFmtId="0" fontId="0" fillId="2" borderId="1" xfId="2" applyNumberFormat="1" applyFont="1" applyFill="1" applyBorder="1" applyAlignment="1">
      <alignment horizontal="center" vertical="top" wrapText="1"/>
    </xf>
    <xf numFmtId="0" fontId="0" fillId="2" borderId="7" xfId="2" applyNumberFormat="1" applyFont="1" applyFill="1" applyBorder="1" applyAlignment="1">
      <alignment horizontal="center" vertical="top" wrapText="1"/>
    </xf>
    <xf numFmtId="0" fontId="0" fillId="2" borderId="1" xfId="2" applyNumberFormat="1" applyFont="1" applyFill="1" applyBorder="1" applyAlignment="1">
      <alignment horizontal="center" vertical="center" wrapText="1"/>
    </xf>
    <xf numFmtId="0" fontId="0" fillId="2" borderId="7" xfId="2" applyNumberFormat="1" applyFont="1" applyFill="1" applyBorder="1" applyAlignment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4" xfId="2" applyNumberFormat="1" applyFont="1" applyFill="1" applyBorder="1" applyAlignment="1">
      <alignment horizontal="center" vertical="top" wrapText="1"/>
    </xf>
    <xf numFmtId="0" fontId="2" fillId="2" borderId="4" xfId="2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6" borderId="1" xfId="2" applyNumberFormat="1" applyFont="1" applyFill="1" applyBorder="1" applyAlignment="1">
      <alignment horizontal="center" vertical="center" wrapText="1"/>
    </xf>
    <xf numFmtId="0" fontId="3" fillId="6" borderId="2" xfId="2" applyNumberFormat="1" applyFont="1" applyFill="1" applyBorder="1" applyAlignment="1">
      <alignment horizontal="center" vertical="center" wrapText="1"/>
    </xf>
    <xf numFmtId="0" fontId="3" fillId="7" borderId="1" xfId="2" applyNumberFormat="1" applyFont="1" applyFill="1" applyBorder="1" applyAlignment="1">
      <alignment horizontal="center" vertical="center" wrapText="1"/>
    </xf>
    <xf numFmtId="0" fontId="3" fillId="7" borderId="2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8" borderId="1" xfId="2" applyNumberFormat="1" applyFont="1" applyFill="1" applyBorder="1" applyAlignment="1">
      <alignment horizontal="center" vertical="center" wrapText="1"/>
    </xf>
    <xf numFmtId="0" fontId="3" fillId="8" borderId="2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1">
    <cellStyle name="Millares" xfId="2" builtinId="3"/>
    <cellStyle name="Millares [0]" xfId="9" builtinId="6"/>
    <cellStyle name="Millares 2" xfId="8"/>
    <cellStyle name="Moneda [0] 2" xfId="3"/>
    <cellStyle name="Moneda 2" xfId="4"/>
    <cellStyle name="Moneda 3" xfId="7"/>
    <cellStyle name="Moneda 4" xfId="6"/>
    <cellStyle name="Normal" xfId="0" builtinId="0"/>
    <cellStyle name="Normal 14" xfId="5"/>
    <cellStyle name="Normal 2" xfId="1"/>
    <cellStyle name="Porcentaje" xfId="10" builtinId="5"/>
  </cellStyles>
  <dxfs count="0"/>
  <tableStyles count="0" defaultTableStyle="TableStyleMedium2" defaultPivotStyle="PivotStyleLight16"/>
  <colors>
    <mruColors>
      <color rgb="FFFFFFCC"/>
      <color rgb="FFFFFF00"/>
      <color rgb="FFFDC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A61"/>
  <sheetViews>
    <sheetView tabSelected="1" topLeftCell="W7" zoomScale="80" zoomScaleNormal="80" workbookViewId="0">
      <pane ySplit="1" topLeftCell="A29" activePane="bottomLeft" state="frozen"/>
      <selection activeCell="A7" sqref="A7"/>
      <selection pane="bottomLeft" activeCell="AE38" sqref="AE38"/>
    </sheetView>
  </sheetViews>
  <sheetFormatPr baseColWidth="10" defaultColWidth="11.42578125" defaultRowHeight="15" x14ac:dyDescent="0.25"/>
  <cols>
    <col min="1" max="1" width="19.5703125" style="3" customWidth="1"/>
    <col min="2" max="2" width="25.42578125" style="3" customWidth="1"/>
    <col min="3" max="3" width="27.140625" style="3" customWidth="1"/>
    <col min="4" max="4" width="22.140625" style="3" bestFit="1" customWidth="1"/>
    <col min="5" max="5" width="20" style="3" customWidth="1"/>
    <col min="6" max="6" width="24" style="3" customWidth="1"/>
    <col min="7" max="7" width="21.7109375" style="3" customWidth="1"/>
    <col min="8" max="8" width="21.7109375" style="4" customWidth="1"/>
    <col min="9" max="9" width="21.7109375" style="3" customWidth="1"/>
    <col min="10" max="12" width="19.42578125" style="3" customWidth="1"/>
    <col min="13" max="13" width="27.85546875" style="1" customWidth="1"/>
    <col min="14" max="14" width="25.85546875" style="1" customWidth="1"/>
    <col min="15" max="15" width="24" style="1" customWidth="1"/>
    <col min="16" max="16" width="18.5703125" style="1" customWidth="1"/>
    <col min="17" max="19" width="11.42578125" style="1"/>
    <col min="20" max="20" width="13.42578125" style="1" bestFit="1" customWidth="1"/>
    <col min="21" max="21" width="12.5703125" style="1" customWidth="1"/>
    <col min="22" max="22" width="12" style="1" bestFit="1" customWidth="1"/>
    <col min="23" max="25" width="11.42578125" style="1"/>
    <col min="26" max="26" width="14" style="1" customWidth="1"/>
    <col min="27" max="27" width="12.7109375" style="1" customWidth="1"/>
    <col min="28" max="32" width="11.42578125" style="1"/>
    <col min="33" max="33" width="13.5703125" style="1" customWidth="1"/>
    <col min="34" max="34" width="11.42578125" style="1"/>
    <col min="35" max="35" width="13.28515625" style="1" customWidth="1"/>
    <col min="36" max="38" width="11.42578125" style="1"/>
    <col min="39" max="39" width="14.42578125" style="1" customWidth="1"/>
    <col min="40" max="51" width="8.7109375" style="1" customWidth="1"/>
    <col min="52" max="52" width="18" style="1" customWidth="1"/>
    <col min="53" max="53" width="22.140625" style="1" customWidth="1"/>
    <col min="54" max="16384" width="11.42578125" style="1"/>
  </cols>
  <sheetData>
    <row r="2" spans="1:53" ht="18" x14ac:dyDescent="0.25">
      <c r="A2" s="51" t="s">
        <v>68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53" ht="18" x14ac:dyDescent="0.25">
      <c r="A3" s="52" t="s">
        <v>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53" x14ac:dyDescent="0.25">
      <c r="A4" s="9"/>
    </row>
    <row r="5" spans="1:53" ht="18" x14ac:dyDescent="0.25">
      <c r="A5" s="53" t="s">
        <v>70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53" ht="18" x14ac:dyDescent="0.25">
      <c r="A6" s="51" t="s">
        <v>117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53" ht="18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53" ht="18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53" x14ac:dyDescent="0.25">
      <c r="A9" s="45" t="s">
        <v>188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53" ht="18" x14ac:dyDescent="0.25">
      <c r="A10" s="16"/>
      <c r="B10" s="16"/>
      <c r="C10" s="16"/>
      <c r="D10" s="16"/>
      <c r="E10" s="16"/>
      <c r="F10" s="15" t="s">
        <v>189</v>
      </c>
      <c r="G10" s="15"/>
      <c r="H10" s="15"/>
      <c r="I10" s="15"/>
      <c r="J10" s="15"/>
      <c r="K10" s="15"/>
      <c r="L10" s="15"/>
      <c r="M10" s="15"/>
    </row>
    <row r="11" spans="1:53" x14ac:dyDescent="0.25">
      <c r="A11" s="45" t="s">
        <v>107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53" ht="1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4" spans="1:53" ht="54" customHeight="1" x14ac:dyDescent="0.25">
      <c r="A14" s="54" t="s">
        <v>4</v>
      </c>
      <c r="B14" s="54" t="s">
        <v>5</v>
      </c>
      <c r="C14" s="56" t="s">
        <v>0</v>
      </c>
      <c r="D14" s="56" t="s">
        <v>1</v>
      </c>
      <c r="E14" s="56" t="s">
        <v>2</v>
      </c>
      <c r="F14" s="56" t="s">
        <v>3</v>
      </c>
      <c r="G14" s="56" t="s">
        <v>6</v>
      </c>
      <c r="H14" s="56" t="s">
        <v>7</v>
      </c>
      <c r="I14" s="56" t="s">
        <v>8</v>
      </c>
      <c r="J14" s="56" t="s">
        <v>9</v>
      </c>
      <c r="K14" s="60" t="s">
        <v>67</v>
      </c>
      <c r="L14" s="56" t="s">
        <v>108</v>
      </c>
      <c r="M14" s="58" t="s">
        <v>118</v>
      </c>
      <c r="N14" s="74" t="s">
        <v>8</v>
      </c>
      <c r="O14" s="75"/>
      <c r="P14" s="58" t="s">
        <v>121</v>
      </c>
      <c r="Q14" s="71" t="s">
        <v>71</v>
      </c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3"/>
      <c r="AG14" s="69" t="s">
        <v>72</v>
      </c>
      <c r="AH14" s="69" t="s">
        <v>114</v>
      </c>
      <c r="AI14" s="69" t="s">
        <v>73</v>
      </c>
      <c r="AJ14" s="69" t="s">
        <v>99</v>
      </c>
      <c r="AK14" s="69" t="s">
        <v>74</v>
      </c>
      <c r="AL14" s="69" t="s">
        <v>120</v>
      </c>
      <c r="AM14" s="69" t="s">
        <v>75</v>
      </c>
      <c r="AN14" s="66" t="s">
        <v>111</v>
      </c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8"/>
      <c r="AZ14" s="64" t="s">
        <v>100</v>
      </c>
      <c r="BA14" s="62" t="s">
        <v>76</v>
      </c>
    </row>
    <row r="15" spans="1:53" ht="99" customHeight="1" x14ac:dyDescent="0.25">
      <c r="A15" s="55"/>
      <c r="B15" s="55"/>
      <c r="C15" s="57"/>
      <c r="D15" s="57"/>
      <c r="E15" s="57"/>
      <c r="F15" s="57"/>
      <c r="G15" s="57"/>
      <c r="H15" s="57"/>
      <c r="I15" s="57"/>
      <c r="J15" s="57"/>
      <c r="K15" s="61"/>
      <c r="L15" s="57"/>
      <c r="M15" s="59"/>
      <c r="N15" s="10" t="s">
        <v>77</v>
      </c>
      <c r="O15" s="10" t="s">
        <v>119</v>
      </c>
      <c r="P15" s="59"/>
      <c r="Q15" s="11" t="s">
        <v>78</v>
      </c>
      <c r="R15" s="11" t="s">
        <v>115</v>
      </c>
      <c r="S15" s="11" t="s">
        <v>79</v>
      </c>
      <c r="T15" s="11" t="s">
        <v>80</v>
      </c>
      <c r="U15" s="11" t="s">
        <v>109</v>
      </c>
      <c r="V15" s="11" t="s">
        <v>81</v>
      </c>
      <c r="W15" s="11" t="s">
        <v>82</v>
      </c>
      <c r="X15" s="11" t="s">
        <v>83</v>
      </c>
      <c r="Y15" s="11" t="s">
        <v>84</v>
      </c>
      <c r="Z15" s="11" t="s">
        <v>85</v>
      </c>
      <c r="AA15" s="11" t="s">
        <v>110</v>
      </c>
      <c r="AB15" s="11" t="s">
        <v>116</v>
      </c>
      <c r="AC15" s="11" t="s">
        <v>86</v>
      </c>
      <c r="AD15" s="11" t="s">
        <v>87</v>
      </c>
      <c r="AE15" s="11" t="s">
        <v>88</v>
      </c>
      <c r="AF15" s="11" t="s">
        <v>89</v>
      </c>
      <c r="AG15" s="70"/>
      <c r="AH15" s="70"/>
      <c r="AI15" s="70"/>
      <c r="AJ15" s="70"/>
      <c r="AK15" s="70"/>
      <c r="AL15" s="70"/>
      <c r="AM15" s="70"/>
      <c r="AN15" s="12" t="s">
        <v>90</v>
      </c>
      <c r="AO15" s="12" t="s">
        <v>91</v>
      </c>
      <c r="AP15" s="12" t="s">
        <v>92</v>
      </c>
      <c r="AQ15" s="12" t="s">
        <v>93</v>
      </c>
      <c r="AR15" s="12" t="s">
        <v>92</v>
      </c>
      <c r="AS15" s="12" t="s">
        <v>94</v>
      </c>
      <c r="AT15" s="12" t="s">
        <v>94</v>
      </c>
      <c r="AU15" s="12" t="s">
        <v>93</v>
      </c>
      <c r="AV15" s="12" t="s">
        <v>95</v>
      </c>
      <c r="AW15" s="12" t="s">
        <v>96</v>
      </c>
      <c r="AX15" s="12" t="s">
        <v>97</v>
      </c>
      <c r="AY15" s="12" t="s">
        <v>98</v>
      </c>
      <c r="AZ15" s="65"/>
      <c r="BA15" s="63"/>
    </row>
    <row r="16" spans="1:53" s="2" customFormat="1" ht="105" x14ac:dyDescent="0.25">
      <c r="A16" s="6" t="s">
        <v>37</v>
      </c>
      <c r="B16" s="6" t="s">
        <v>16</v>
      </c>
      <c r="C16" s="49" t="s">
        <v>59</v>
      </c>
      <c r="D16" s="49" t="s">
        <v>17</v>
      </c>
      <c r="E16" s="49" t="s">
        <v>15</v>
      </c>
      <c r="F16" s="6" t="s">
        <v>38</v>
      </c>
      <c r="G16" s="50" t="s">
        <v>18</v>
      </c>
      <c r="H16" s="5" t="s">
        <v>64</v>
      </c>
      <c r="I16" s="5" t="s">
        <v>39</v>
      </c>
      <c r="J16" s="7" t="s">
        <v>10</v>
      </c>
      <c r="K16" s="17" t="s">
        <v>112</v>
      </c>
      <c r="L16" s="8">
        <v>42</v>
      </c>
      <c r="M16" s="19" t="s">
        <v>64</v>
      </c>
      <c r="N16" s="18" t="s">
        <v>39</v>
      </c>
      <c r="O16" s="22">
        <v>1354044</v>
      </c>
      <c r="P16" s="20">
        <f>SUM(Q16:AF16)</f>
        <v>178413</v>
      </c>
      <c r="Q16" s="21"/>
      <c r="R16" s="21"/>
      <c r="S16" s="21"/>
      <c r="T16" s="24">
        <v>178413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3" t="s">
        <v>154</v>
      </c>
      <c r="AH16" s="13" t="s">
        <v>138</v>
      </c>
      <c r="AI16" s="31" t="s">
        <v>155</v>
      </c>
      <c r="AJ16" s="31" t="s">
        <v>156</v>
      </c>
      <c r="AK16" s="31" t="s">
        <v>157</v>
      </c>
      <c r="AL16" s="35">
        <f>+P16</f>
        <v>178413</v>
      </c>
      <c r="AM16" s="19" t="s">
        <v>171</v>
      </c>
      <c r="AN16" s="13" t="s">
        <v>137</v>
      </c>
      <c r="AO16" s="13" t="s">
        <v>137</v>
      </c>
      <c r="AP16" s="13" t="s">
        <v>137</v>
      </c>
      <c r="AQ16" s="13" t="s">
        <v>137</v>
      </c>
      <c r="AR16" s="13" t="s">
        <v>137</v>
      </c>
      <c r="AS16" s="13" t="s">
        <v>137</v>
      </c>
      <c r="AT16" s="13" t="s">
        <v>137</v>
      </c>
      <c r="AU16" s="13" t="s">
        <v>137</v>
      </c>
      <c r="AV16" s="13" t="s">
        <v>137</v>
      </c>
      <c r="AW16" s="13" t="s">
        <v>137</v>
      </c>
      <c r="AX16" s="13" t="s">
        <v>137</v>
      </c>
      <c r="AY16" s="13" t="s">
        <v>137</v>
      </c>
      <c r="AZ16" s="13" t="s">
        <v>159</v>
      </c>
      <c r="BA16" s="39" t="s">
        <v>181</v>
      </c>
    </row>
    <row r="17" spans="1:53" s="2" customFormat="1" ht="105" x14ac:dyDescent="0.25">
      <c r="A17" s="6" t="s">
        <v>37</v>
      </c>
      <c r="B17" s="6" t="s">
        <v>16</v>
      </c>
      <c r="C17" s="49"/>
      <c r="D17" s="49"/>
      <c r="E17" s="49"/>
      <c r="F17" s="6" t="s">
        <v>38</v>
      </c>
      <c r="G17" s="50"/>
      <c r="H17" s="5" t="s">
        <v>60</v>
      </c>
      <c r="I17" s="5" t="s">
        <v>61</v>
      </c>
      <c r="J17" s="7" t="s">
        <v>19</v>
      </c>
      <c r="K17" s="17" t="s">
        <v>113</v>
      </c>
      <c r="L17" s="8">
        <v>42</v>
      </c>
      <c r="M17" s="19" t="s">
        <v>60</v>
      </c>
      <c r="N17" s="18" t="s">
        <v>61</v>
      </c>
      <c r="O17" s="22">
        <v>1867048</v>
      </c>
      <c r="P17" s="20">
        <f t="shared" ref="P17:P29" si="0">SUM(Q17:AF17)</f>
        <v>178413</v>
      </c>
      <c r="Q17" s="21"/>
      <c r="R17" s="21"/>
      <c r="S17" s="21"/>
      <c r="T17" s="24">
        <v>178413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3" t="s">
        <v>154</v>
      </c>
      <c r="AH17" s="13" t="s">
        <v>138</v>
      </c>
      <c r="AI17" s="31" t="s">
        <v>155</v>
      </c>
      <c r="AJ17" s="31" t="s">
        <v>156</v>
      </c>
      <c r="AK17" s="31" t="s">
        <v>158</v>
      </c>
      <c r="AL17" s="35">
        <f>+P17</f>
        <v>178413</v>
      </c>
      <c r="AM17" s="19" t="s">
        <v>172</v>
      </c>
      <c r="AN17" s="13" t="s">
        <v>137</v>
      </c>
      <c r="AO17" s="13" t="s">
        <v>137</v>
      </c>
      <c r="AP17" s="13" t="s">
        <v>137</v>
      </c>
      <c r="AQ17" s="13" t="s">
        <v>137</v>
      </c>
      <c r="AR17" s="13" t="s">
        <v>137</v>
      </c>
      <c r="AS17" s="13" t="s">
        <v>137</v>
      </c>
      <c r="AT17" s="13" t="s">
        <v>137</v>
      </c>
      <c r="AU17" s="13" t="s">
        <v>137</v>
      </c>
      <c r="AV17" s="13" t="s">
        <v>137</v>
      </c>
      <c r="AW17" s="13" t="s">
        <v>137</v>
      </c>
      <c r="AX17" s="13" t="s">
        <v>137</v>
      </c>
      <c r="AY17" s="13" t="s">
        <v>137</v>
      </c>
      <c r="AZ17" s="31" t="s">
        <v>140</v>
      </c>
      <c r="BA17" s="39" t="s">
        <v>181</v>
      </c>
    </row>
    <row r="18" spans="1:53" s="2" customFormat="1" ht="105" customHeight="1" x14ac:dyDescent="0.25">
      <c r="A18" s="6" t="s">
        <v>37</v>
      </c>
      <c r="B18" s="6" t="s">
        <v>16</v>
      </c>
      <c r="C18" s="49" t="s">
        <v>20</v>
      </c>
      <c r="D18" s="49" t="s">
        <v>21</v>
      </c>
      <c r="E18" s="49" t="s">
        <v>22</v>
      </c>
      <c r="F18" s="6" t="s">
        <v>40</v>
      </c>
      <c r="G18" s="50" t="s">
        <v>41</v>
      </c>
      <c r="H18" s="5" t="s">
        <v>65</v>
      </c>
      <c r="I18" s="5" t="s">
        <v>66</v>
      </c>
      <c r="J18" s="7" t="s">
        <v>11</v>
      </c>
      <c r="K18" s="17" t="s">
        <v>112</v>
      </c>
      <c r="L18" s="8">
        <v>1587</v>
      </c>
      <c r="M18" s="25" t="s">
        <v>122</v>
      </c>
      <c r="N18" s="18" t="s">
        <v>66</v>
      </c>
      <c r="O18" s="22">
        <v>1133663</v>
      </c>
      <c r="P18" s="20">
        <f t="shared" si="0"/>
        <v>191480</v>
      </c>
      <c r="Q18" s="21">
        <f>1434+17646</f>
        <v>19080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>
        <f>84120+27880+60400</f>
        <v>172400</v>
      </c>
      <c r="AD18" s="21"/>
      <c r="AE18" s="21"/>
      <c r="AF18" s="21"/>
      <c r="AG18" s="42" t="s">
        <v>129</v>
      </c>
      <c r="AH18" s="13" t="s">
        <v>138</v>
      </c>
      <c r="AI18" s="31" t="s">
        <v>160</v>
      </c>
      <c r="AJ18" s="31" t="s">
        <v>161</v>
      </c>
      <c r="AK18" s="13">
        <v>1140</v>
      </c>
      <c r="AL18" s="35">
        <f t="shared" ref="AL18:AL29" si="1">+P18</f>
        <v>191480</v>
      </c>
      <c r="AM18" s="23" t="s">
        <v>130</v>
      </c>
      <c r="AN18" s="13" t="s">
        <v>137</v>
      </c>
      <c r="AO18" s="13" t="s">
        <v>137</v>
      </c>
      <c r="AP18" s="13" t="s">
        <v>137</v>
      </c>
      <c r="AQ18" s="13" t="s">
        <v>137</v>
      </c>
      <c r="AR18" s="13" t="s">
        <v>137</v>
      </c>
      <c r="AS18" s="13" t="s">
        <v>137</v>
      </c>
      <c r="AT18" s="13" t="s">
        <v>137</v>
      </c>
      <c r="AU18" s="13" t="s">
        <v>137</v>
      </c>
      <c r="AV18" s="13" t="s">
        <v>137</v>
      </c>
      <c r="AW18" s="13" t="s">
        <v>137</v>
      </c>
      <c r="AX18" s="13" t="s">
        <v>137</v>
      </c>
      <c r="AY18" s="13" t="s">
        <v>137</v>
      </c>
      <c r="AZ18" s="32" t="s">
        <v>142</v>
      </c>
      <c r="BA18" s="39" t="s">
        <v>182</v>
      </c>
    </row>
    <row r="19" spans="1:53" s="2" customFormat="1" ht="120" customHeight="1" x14ac:dyDescent="0.25">
      <c r="A19" s="6" t="s">
        <v>37</v>
      </c>
      <c r="B19" s="6" t="s">
        <v>16</v>
      </c>
      <c r="C19" s="49"/>
      <c r="D19" s="49"/>
      <c r="E19" s="49"/>
      <c r="F19" s="6" t="s">
        <v>40</v>
      </c>
      <c r="G19" s="50"/>
      <c r="H19" s="5" t="s">
        <v>42</v>
      </c>
      <c r="I19" s="5" t="s">
        <v>43</v>
      </c>
      <c r="J19" s="7" t="s">
        <v>12</v>
      </c>
      <c r="K19" s="17" t="s">
        <v>112</v>
      </c>
      <c r="L19" s="8">
        <v>25596</v>
      </c>
      <c r="M19" s="25" t="s">
        <v>123</v>
      </c>
      <c r="N19" s="18" t="s">
        <v>43</v>
      </c>
      <c r="O19" s="22">
        <v>455866</v>
      </c>
      <c r="P19" s="20">
        <f t="shared" si="0"/>
        <v>395500</v>
      </c>
      <c r="Q19" s="21">
        <v>86000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>
        <f>245000+64500</f>
        <v>309500</v>
      </c>
      <c r="AD19" s="21"/>
      <c r="AE19" s="21"/>
      <c r="AF19" s="21"/>
      <c r="AG19" s="43"/>
      <c r="AH19" s="13" t="s">
        <v>138</v>
      </c>
      <c r="AI19" s="31" t="s">
        <v>162</v>
      </c>
      <c r="AJ19" s="31" t="s">
        <v>163</v>
      </c>
      <c r="AK19" s="13">
        <v>56795</v>
      </c>
      <c r="AL19" s="35">
        <f t="shared" si="1"/>
        <v>395500</v>
      </c>
      <c r="AM19" s="23" t="s">
        <v>131</v>
      </c>
      <c r="AN19" s="13" t="s">
        <v>137</v>
      </c>
      <c r="AO19" s="13" t="s">
        <v>137</v>
      </c>
      <c r="AP19" s="13" t="s">
        <v>137</v>
      </c>
      <c r="AQ19" s="13" t="s">
        <v>137</v>
      </c>
      <c r="AR19" s="13" t="s">
        <v>137</v>
      </c>
      <c r="AS19" s="13" t="s">
        <v>137</v>
      </c>
      <c r="AT19" s="13" t="s">
        <v>137</v>
      </c>
      <c r="AU19" s="13" t="s">
        <v>137</v>
      </c>
      <c r="AV19" s="13" t="s">
        <v>137</v>
      </c>
      <c r="AW19" s="13" t="s">
        <v>137</v>
      </c>
      <c r="AX19" s="13" t="s">
        <v>137</v>
      </c>
      <c r="AY19" s="13" t="s">
        <v>137</v>
      </c>
      <c r="AZ19" s="31" t="s">
        <v>139</v>
      </c>
      <c r="BA19" s="39" t="s">
        <v>182</v>
      </c>
    </row>
    <row r="20" spans="1:53" s="2" customFormat="1" ht="105" customHeight="1" x14ac:dyDescent="0.25">
      <c r="A20" s="6" t="s">
        <v>37</v>
      </c>
      <c r="B20" s="6" t="s">
        <v>16</v>
      </c>
      <c r="C20" s="49"/>
      <c r="D20" s="49"/>
      <c r="E20" s="49"/>
      <c r="F20" s="6" t="s">
        <v>40</v>
      </c>
      <c r="G20" s="50"/>
      <c r="H20" s="5" t="s">
        <v>44</v>
      </c>
      <c r="I20" s="5" t="s">
        <v>45</v>
      </c>
      <c r="J20" s="7" t="s">
        <v>13</v>
      </c>
      <c r="K20" s="17" t="s">
        <v>112</v>
      </c>
      <c r="L20" s="8">
        <v>976</v>
      </c>
      <c r="M20" s="25" t="s">
        <v>124</v>
      </c>
      <c r="N20" s="18" t="s">
        <v>45</v>
      </c>
      <c r="O20" s="22">
        <v>476032</v>
      </c>
      <c r="P20" s="20">
        <f t="shared" si="0"/>
        <v>121120</v>
      </c>
      <c r="Q20" s="21">
        <v>42720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>
        <v>78400</v>
      </c>
      <c r="AD20" s="21"/>
      <c r="AE20" s="21"/>
      <c r="AF20" s="21"/>
      <c r="AG20" s="43"/>
      <c r="AH20" s="13" t="s">
        <v>138</v>
      </c>
      <c r="AI20" s="31" t="s">
        <v>164</v>
      </c>
      <c r="AJ20" s="31" t="s">
        <v>165</v>
      </c>
      <c r="AK20" s="13">
        <v>2420</v>
      </c>
      <c r="AL20" s="35">
        <f t="shared" si="1"/>
        <v>121120</v>
      </c>
      <c r="AM20" s="23" t="s">
        <v>132</v>
      </c>
      <c r="AN20" s="13" t="s">
        <v>137</v>
      </c>
      <c r="AO20" s="13" t="s">
        <v>137</v>
      </c>
      <c r="AP20" s="13" t="s">
        <v>137</v>
      </c>
      <c r="AQ20" s="13" t="s">
        <v>137</v>
      </c>
      <c r="AR20" s="13" t="s">
        <v>137</v>
      </c>
      <c r="AS20" s="13" t="s">
        <v>137</v>
      </c>
      <c r="AT20" s="13" t="s">
        <v>137</v>
      </c>
      <c r="AU20" s="13" t="s">
        <v>137</v>
      </c>
      <c r="AV20" s="13" t="s">
        <v>137</v>
      </c>
      <c r="AW20" s="13" t="s">
        <v>137</v>
      </c>
      <c r="AX20" s="13" t="s">
        <v>137</v>
      </c>
      <c r="AY20" s="13" t="s">
        <v>137</v>
      </c>
      <c r="AZ20" s="32" t="s">
        <v>142</v>
      </c>
      <c r="BA20" s="39" t="s">
        <v>182</v>
      </c>
    </row>
    <row r="21" spans="1:53" s="2" customFormat="1" ht="105" customHeight="1" x14ac:dyDescent="0.25">
      <c r="A21" s="6" t="s">
        <v>37</v>
      </c>
      <c r="B21" s="6" t="s">
        <v>16</v>
      </c>
      <c r="C21" s="49"/>
      <c r="D21" s="49"/>
      <c r="E21" s="49"/>
      <c r="F21" s="6" t="s">
        <v>40</v>
      </c>
      <c r="G21" s="50"/>
      <c r="H21" s="5" t="s">
        <v>23</v>
      </c>
      <c r="I21" s="5" t="s">
        <v>46</v>
      </c>
      <c r="J21" s="7" t="s">
        <v>14</v>
      </c>
      <c r="K21" s="17" t="s">
        <v>112</v>
      </c>
      <c r="L21" s="8">
        <v>3608</v>
      </c>
      <c r="M21" s="25" t="s">
        <v>125</v>
      </c>
      <c r="N21" s="18" t="s">
        <v>46</v>
      </c>
      <c r="O21" s="22">
        <v>934703</v>
      </c>
      <c r="P21" s="20">
        <f t="shared" si="0"/>
        <v>1000000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>
        <v>1000000</v>
      </c>
      <c r="AD21" s="21"/>
      <c r="AE21" s="21"/>
      <c r="AF21" s="21"/>
      <c r="AG21" s="43"/>
      <c r="AH21" s="13" t="s">
        <v>138</v>
      </c>
      <c r="AI21" s="31" t="s">
        <v>153</v>
      </c>
      <c r="AJ21" s="31" t="s">
        <v>166</v>
      </c>
      <c r="AK21" s="13">
        <v>1010</v>
      </c>
      <c r="AL21" s="35">
        <f t="shared" si="1"/>
        <v>1000000</v>
      </c>
      <c r="AM21" s="23" t="s">
        <v>133</v>
      </c>
      <c r="AN21" s="13" t="s">
        <v>137</v>
      </c>
      <c r="AO21" s="13" t="s">
        <v>137</v>
      </c>
      <c r="AP21" s="13" t="s">
        <v>137</v>
      </c>
      <c r="AQ21" s="13" t="s">
        <v>137</v>
      </c>
      <c r="AR21" s="13" t="s">
        <v>137</v>
      </c>
      <c r="AS21" s="13" t="s">
        <v>137</v>
      </c>
      <c r="AT21" s="13" t="s">
        <v>137</v>
      </c>
      <c r="AU21" s="13" t="s">
        <v>137</v>
      </c>
      <c r="AV21" s="13" t="s">
        <v>137</v>
      </c>
      <c r="AW21" s="13" t="s">
        <v>137</v>
      </c>
      <c r="AX21" s="13" t="s">
        <v>137</v>
      </c>
      <c r="AY21" s="13" t="s">
        <v>137</v>
      </c>
      <c r="AZ21" s="31" t="s">
        <v>143</v>
      </c>
      <c r="BA21" s="39" t="s">
        <v>182</v>
      </c>
    </row>
    <row r="22" spans="1:53" s="2" customFormat="1" ht="210" customHeight="1" x14ac:dyDescent="0.25">
      <c r="A22" s="6" t="s">
        <v>37</v>
      </c>
      <c r="B22" s="6" t="s">
        <v>16</v>
      </c>
      <c r="C22" s="49"/>
      <c r="D22" s="49"/>
      <c r="E22" s="49"/>
      <c r="F22" s="6" t="s">
        <v>40</v>
      </c>
      <c r="G22" s="50"/>
      <c r="H22" s="5" t="s">
        <v>24</v>
      </c>
      <c r="I22" s="5" t="s">
        <v>47</v>
      </c>
      <c r="J22" s="7" t="s">
        <v>48</v>
      </c>
      <c r="K22" s="17" t="s">
        <v>112</v>
      </c>
      <c r="L22" s="8">
        <v>1216</v>
      </c>
      <c r="M22" s="25" t="s">
        <v>126</v>
      </c>
      <c r="N22" s="18" t="s">
        <v>47</v>
      </c>
      <c r="O22" s="22">
        <v>487990</v>
      </c>
      <c r="P22" s="20">
        <f t="shared" si="0"/>
        <v>194177</v>
      </c>
      <c r="Q22" s="21">
        <v>43314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>
        <v>150863</v>
      </c>
      <c r="AD22" s="21"/>
      <c r="AE22" s="21"/>
      <c r="AF22" s="21"/>
      <c r="AG22" s="43"/>
      <c r="AH22" s="13" t="s">
        <v>138</v>
      </c>
      <c r="AI22" s="31" t="s">
        <v>153</v>
      </c>
      <c r="AJ22" s="31" t="s">
        <v>166</v>
      </c>
      <c r="AK22" s="13">
        <v>180</v>
      </c>
      <c r="AL22" s="35">
        <f t="shared" si="1"/>
        <v>194177</v>
      </c>
      <c r="AM22" s="23" t="s">
        <v>134</v>
      </c>
      <c r="AN22" s="13" t="s">
        <v>137</v>
      </c>
      <c r="AO22" s="13" t="s">
        <v>137</v>
      </c>
      <c r="AP22" s="13" t="s">
        <v>137</v>
      </c>
      <c r="AQ22" s="13" t="s">
        <v>137</v>
      </c>
      <c r="AR22" s="13" t="s">
        <v>137</v>
      </c>
      <c r="AS22" s="13" t="s">
        <v>137</v>
      </c>
      <c r="AT22" s="13" t="s">
        <v>137</v>
      </c>
      <c r="AU22" s="13" t="s">
        <v>137</v>
      </c>
      <c r="AV22" s="13" t="s">
        <v>137</v>
      </c>
      <c r="AW22" s="13" t="s">
        <v>137</v>
      </c>
      <c r="AX22" s="13" t="s">
        <v>137</v>
      </c>
      <c r="AY22" s="13" t="s">
        <v>137</v>
      </c>
      <c r="AZ22" s="33" t="s">
        <v>144</v>
      </c>
      <c r="BA22" s="39" t="s">
        <v>182</v>
      </c>
    </row>
    <row r="23" spans="1:53" s="2" customFormat="1" ht="195" x14ac:dyDescent="0.25">
      <c r="A23" s="6" t="s">
        <v>37</v>
      </c>
      <c r="B23" s="6" t="s">
        <v>16</v>
      </c>
      <c r="C23" s="49"/>
      <c r="D23" s="49"/>
      <c r="E23" s="49"/>
      <c r="F23" s="6" t="s">
        <v>40</v>
      </c>
      <c r="G23" s="50"/>
      <c r="H23" s="5" t="s">
        <v>49</v>
      </c>
      <c r="I23" s="5" t="s">
        <v>50</v>
      </c>
      <c r="J23" s="7" t="s">
        <v>25</v>
      </c>
      <c r="K23" s="17" t="s">
        <v>112</v>
      </c>
      <c r="L23" s="7">
        <v>72</v>
      </c>
      <c r="M23" s="25" t="s">
        <v>127</v>
      </c>
      <c r="N23" s="18" t="s">
        <v>50</v>
      </c>
      <c r="O23" s="22">
        <v>98219</v>
      </c>
      <c r="P23" s="20">
        <f t="shared" si="0"/>
        <v>21576</v>
      </c>
      <c r="Q23" s="21">
        <v>4813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>
        <v>16763</v>
      </c>
      <c r="AD23" s="21"/>
      <c r="AE23" s="21"/>
      <c r="AF23" s="21"/>
      <c r="AG23" s="43"/>
      <c r="AH23" s="13" t="s">
        <v>138</v>
      </c>
      <c r="AI23" s="31" t="s">
        <v>153</v>
      </c>
      <c r="AJ23" s="31" t="s">
        <v>166</v>
      </c>
      <c r="AK23" s="13">
        <v>20</v>
      </c>
      <c r="AL23" s="35">
        <f t="shared" si="1"/>
        <v>21576</v>
      </c>
      <c r="AM23" s="23" t="s">
        <v>135</v>
      </c>
      <c r="AN23" s="13" t="s">
        <v>137</v>
      </c>
      <c r="AO23" s="13" t="s">
        <v>137</v>
      </c>
      <c r="AP23" s="13" t="s">
        <v>137</v>
      </c>
      <c r="AQ23" s="13" t="s">
        <v>137</v>
      </c>
      <c r="AR23" s="13" t="s">
        <v>137</v>
      </c>
      <c r="AS23" s="13" t="s">
        <v>137</v>
      </c>
      <c r="AT23" s="13" t="s">
        <v>137</v>
      </c>
      <c r="AU23" s="13" t="s">
        <v>137</v>
      </c>
      <c r="AV23" s="13" t="s">
        <v>137</v>
      </c>
      <c r="AW23" s="13" t="s">
        <v>137</v>
      </c>
      <c r="AX23" s="13" t="s">
        <v>137</v>
      </c>
      <c r="AY23" s="13" t="s">
        <v>137</v>
      </c>
      <c r="AZ23" s="33" t="s">
        <v>144</v>
      </c>
      <c r="BA23" s="39" t="s">
        <v>182</v>
      </c>
    </row>
    <row r="24" spans="1:53" s="2" customFormat="1" ht="105" x14ac:dyDescent="0.25">
      <c r="A24" s="6" t="s">
        <v>37</v>
      </c>
      <c r="B24" s="6" t="s">
        <v>16</v>
      </c>
      <c r="C24" s="49"/>
      <c r="D24" s="49"/>
      <c r="E24" s="49"/>
      <c r="F24" s="6" t="s">
        <v>40</v>
      </c>
      <c r="G24" s="50"/>
      <c r="H24" s="5" t="s">
        <v>26</v>
      </c>
      <c r="I24" s="5" t="s">
        <v>51</v>
      </c>
      <c r="J24" s="7" t="s">
        <v>27</v>
      </c>
      <c r="K24" s="17" t="s">
        <v>112</v>
      </c>
      <c r="L24" s="7">
        <v>70</v>
      </c>
      <c r="M24" s="25" t="s">
        <v>128</v>
      </c>
      <c r="N24" s="18" t="s">
        <v>51</v>
      </c>
      <c r="O24" s="22">
        <v>277391</v>
      </c>
      <c r="P24" s="20">
        <f t="shared" si="0"/>
        <v>23360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>
        <v>23360</v>
      </c>
      <c r="AD24" s="21"/>
      <c r="AE24" s="21"/>
      <c r="AF24" s="21"/>
      <c r="AG24" s="44"/>
      <c r="AH24" s="13" t="s">
        <v>138</v>
      </c>
      <c r="AI24" s="31" t="s">
        <v>167</v>
      </c>
      <c r="AJ24" s="31" t="s">
        <v>168</v>
      </c>
      <c r="AK24" s="13">
        <v>275</v>
      </c>
      <c r="AL24" s="35">
        <f t="shared" si="1"/>
        <v>23360</v>
      </c>
      <c r="AM24" s="23" t="s">
        <v>136</v>
      </c>
      <c r="AN24" s="13" t="s">
        <v>137</v>
      </c>
      <c r="AO24" s="13" t="s">
        <v>137</v>
      </c>
      <c r="AP24" s="13" t="s">
        <v>137</v>
      </c>
      <c r="AQ24" s="13" t="s">
        <v>137</v>
      </c>
      <c r="AR24" s="13" t="s">
        <v>137</v>
      </c>
      <c r="AS24" s="13" t="s">
        <v>137</v>
      </c>
      <c r="AT24" s="13" t="s">
        <v>137</v>
      </c>
      <c r="AU24" s="13" t="s">
        <v>137</v>
      </c>
      <c r="AV24" s="13" t="s">
        <v>137</v>
      </c>
      <c r="AW24" s="13" t="s">
        <v>137</v>
      </c>
      <c r="AX24" s="13" t="s">
        <v>137</v>
      </c>
      <c r="AY24" s="13" t="s">
        <v>137</v>
      </c>
      <c r="AZ24" s="31" t="s">
        <v>145</v>
      </c>
      <c r="BA24" s="39" t="s">
        <v>182</v>
      </c>
    </row>
    <row r="25" spans="1:53" s="2" customFormat="1" ht="150" x14ac:dyDescent="0.25">
      <c r="A25" s="6" t="s">
        <v>37</v>
      </c>
      <c r="B25" s="6" t="s">
        <v>16</v>
      </c>
      <c r="C25" s="49" t="s">
        <v>28</v>
      </c>
      <c r="D25" s="49" t="s">
        <v>29</v>
      </c>
      <c r="E25" s="49">
        <v>96800</v>
      </c>
      <c r="F25" s="6" t="s">
        <v>52</v>
      </c>
      <c r="G25" s="50" t="s">
        <v>53</v>
      </c>
      <c r="H25" s="5" t="s">
        <v>30</v>
      </c>
      <c r="I25" s="5" t="s">
        <v>54</v>
      </c>
      <c r="J25" s="7" t="s">
        <v>31</v>
      </c>
      <c r="K25" s="17" t="s">
        <v>112</v>
      </c>
      <c r="L25" s="7">
        <v>400</v>
      </c>
      <c r="M25" s="26" t="s">
        <v>146</v>
      </c>
      <c r="N25" s="18" t="s">
        <v>54</v>
      </c>
      <c r="O25" s="22">
        <v>2455161</v>
      </c>
      <c r="P25" s="20">
        <f t="shared" si="0"/>
        <v>1751741</v>
      </c>
      <c r="Q25" s="21">
        <v>1104621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>
        <v>647120</v>
      </c>
      <c r="AD25" s="21"/>
      <c r="AE25" s="21"/>
      <c r="AF25" s="21"/>
      <c r="AG25" s="40" t="s">
        <v>174</v>
      </c>
      <c r="AH25" s="13" t="s">
        <v>138</v>
      </c>
      <c r="AI25" s="31" t="s">
        <v>150</v>
      </c>
      <c r="AJ25" s="31" t="s">
        <v>169</v>
      </c>
      <c r="AK25" s="13">
        <v>2431</v>
      </c>
      <c r="AL25" s="35">
        <f t="shared" si="1"/>
        <v>1751741</v>
      </c>
      <c r="AM25" s="34" t="s">
        <v>177</v>
      </c>
      <c r="AN25" s="13" t="s">
        <v>137</v>
      </c>
      <c r="AO25" s="13" t="s">
        <v>137</v>
      </c>
      <c r="AP25" s="13" t="s">
        <v>137</v>
      </c>
      <c r="AQ25" s="13" t="s">
        <v>137</v>
      </c>
      <c r="AR25" s="13" t="s">
        <v>137</v>
      </c>
      <c r="AS25" s="13" t="s">
        <v>137</v>
      </c>
      <c r="AT25" s="13" t="s">
        <v>137</v>
      </c>
      <c r="AU25" s="13" t="s">
        <v>137</v>
      </c>
      <c r="AV25" s="13" t="s">
        <v>137</v>
      </c>
      <c r="AW25" s="13" t="s">
        <v>137</v>
      </c>
      <c r="AX25" s="13" t="s">
        <v>137</v>
      </c>
      <c r="AY25" s="13" t="s">
        <v>137</v>
      </c>
      <c r="AZ25" s="31" t="s">
        <v>140</v>
      </c>
      <c r="BA25" s="39" t="s">
        <v>183</v>
      </c>
    </row>
    <row r="26" spans="1:53" s="2" customFormat="1" ht="180" x14ac:dyDescent="0.25">
      <c r="A26" s="6" t="s">
        <v>37</v>
      </c>
      <c r="B26" s="6" t="s">
        <v>16</v>
      </c>
      <c r="C26" s="49"/>
      <c r="D26" s="49"/>
      <c r="E26" s="49"/>
      <c r="F26" s="6" t="s">
        <v>52</v>
      </c>
      <c r="G26" s="50"/>
      <c r="H26" s="5" t="s">
        <v>32</v>
      </c>
      <c r="I26" s="5" t="s">
        <v>55</v>
      </c>
      <c r="J26" s="7" t="s">
        <v>33</v>
      </c>
      <c r="K26" s="17" t="s">
        <v>112</v>
      </c>
      <c r="L26" s="7">
        <v>100</v>
      </c>
      <c r="M26" s="26" t="s">
        <v>149</v>
      </c>
      <c r="N26" s="18" t="s">
        <v>55</v>
      </c>
      <c r="O26" s="22">
        <v>2420073</v>
      </c>
      <c r="P26" s="20">
        <f t="shared" si="0"/>
        <v>762259</v>
      </c>
      <c r="Q26" s="21">
        <v>496279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>
        <v>265980</v>
      </c>
      <c r="AD26" s="21"/>
      <c r="AE26" s="21"/>
      <c r="AF26" s="21"/>
      <c r="AG26" s="41"/>
      <c r="AH26" s="13" t="s">
        <v>138</v>
      </c>
      <c r="AI26" s="31" t="s">
        <v>151</v>
      </c>
      <c r="AJ26" s="31" t="s">
        <v>170</v>
      </c>
      <c r="AK26" s="13">
        <v>509</v>
      </c>
      <c r="AL26" s="35">
        <f t="shared" si="1"/>
        <v>762259</v>
      </c>
      <c r="AM26" s="34" t="s">
        <v>178</v>
      </c>
      <c r="AN26" s="13" t="s">
        <v>137</v>
      </c>
      <c r="AO26" s="13" t="s">
        <v>137</v>
      </c>
      <c r="AP26" s="13" t="s">
        <v>137</v>
      </c>
      <c r="AQ26" s="13" t="s">
        <v>137</v>
      </c>
      <c r="AR26" s="13" t="s">
        <v>137</v>
      </c>
      <c r="AS26" s="13" t="s">
        <v>137</v>
      </c>
      <c r="AT26" s="13" t="s">
        <v>137</v>
      </c>
      <c r="AU26" s="13" t="s">
        <v>137</v>
      </c>
      <c r="AV26" s="13" t="s">
        <v>137</v>
      </c>
      <c r="AW26" s="13" t="s">
        <v>137</v>
      </c>
      <c r="AX26" s="13" t="s">
        <v>137</v>
      </c>
      <c r="AY26" s="13" t="s">
        <v>137</v>
      </c>
      <c r="AZ26" s="31" t="s">
        <v>145</v>
      </c>
      <c r="BA26" s="39" t="s">
        <v>183</v>
      </c>
    </row>
    <row r="27" spans="1:53" s="2" customFormat="1" ht="152.25" customHeight="1" x14ac:dyDescent="0.25">
      <c r="A27" s="6" t="s">
        <v>37</v>
      </c>
      <c r="B27" s="6" t="s">
        <v>16</v>
      </c>
      <c r="C27" s="49"/>
      <c r="D27" s="49"/>
      <c r="E27" s="49"/>
      <c r="F27" s="6" t="s">
        <v>52</v>
      </c>
      <c r="G27" s="50"/>
      <c r="H27" s="5" t="s">
        <v>62</v>
      </c>
      <c r="I27" s="5" t="s">
        <v>63</v>
      </c>
      <c r="J27" s="7">
        <v>0</v>
      </c>
      <c r="K27" s="17" t="s">
        <v>112</v>
      </c>
      <c r="L27" s="7">
        <v>1</v>
      </c>
      <c r="M27" s="26" t="s">
        <v>62</v>
      </c>
      <c r="N27" s="18" t="s">
        <v>63</v>
      </c>
      <c r="O27" s="22">
        <v>263810</v>
      </c>
      <c r="P27" s="20">
        <f t="shared" si="0"/>
        <v>20000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>
        <v>20000</v>
      </c>
      <c r="AD27" s="21"/>
      <c r="AE27" s="21"/>
      <c r="AF27" s="21"/>
      <c r="AG27" s="41"/>
      <c r="AH27" s="13" t="s">
        <v>138</v>
      </c>
      <c r="AI27" s="31" t="s">
        <v>152</v>
      </c>
      <c r="AJ27" s="31" t="s">
        <v>168</v>
      </c>
      <c r="AK27" s="13">
        <v>1</v>
      </c>
      <c r="AL27" s="35">
        <f t="shared" si="1"/>
        <v>20000</v>
      </c>
      <c r="AM27" s="34" t="s">
        <v>62</v>
      </c>
      <c r="AN27" s="13" t="s">
        <v>137</v>
      </c>
      <c r="AO27" s="13" t="s">
        <v>137</v>
      </c>
      <c r="AP27" s="13" t="s">
        <v>137</v>
      </c>
      <c r="AQ27" s="13" t="s">
        <v>137</v>
      </c>
      <c r="AR27" s="13" t="s">
        <v>137</v>
      </c>
      <c r="AS27" s="13" t="s">
        <v>137</v>
      </c>
      <c r="AT27" s="13" t="s">
        <v>137</v>
      </c>
      <c r="AU27" s="13" t="s">
        <v>137</v>
      </c>
      <c r="AV27" s="13" t="s">
        <v>137</v>
      </c>
      <c r="AW27" s="13" t="s">
        <v>137</v>
      </c>
      <c r="AX27" s="13" t="s">
        <v>137</v>
      </c>
      <c r="AY27" s="13" t="s">
        <v>137</v>
      </c>
      <c r="AZ27" s="31" t="s">
        <v>140</v>
      </c>
      <c r="BA27" s="39" t="s">
        <v>183</v>
      </c>
    </row>
    <row r="28" spans="1:53" s="2" customFormat="1" ht="105" customHeight="1" x14ac:dyDescent="0.25">
      <c r="A28" s="6" t="s">
        <v>37</v>
      </c>
      <c r="B28" s="6" t="s">
        <v>16</v>
      </c>
      <c r="C28" s="49"/>
      <c r="D28" s="49"/>
      <c r="E28" s="49"/>
      <c r="F28" s="6" t="s">
        <v>52</v>
      </c>
      <c r="G28" s="50"/>
      <c r="H28" s="5" t="s">
        <v>56</v>
      </c>
      <c r="I28" s="5" t="s">
        <v>57</v>
      </c>
      <c r="J28" s="7" t="s">
        <v>34</v>
      </c>
      <c r="K28" s="17" t="s">
        <v>112</v>
      </c>
      <c r="L28" s="8">
        <v>1000</v>
      </c>
      <c r="M28" s="26" t="s">
        <v>147</v>
      </c>
      <c r="N28" s="18" t="s">
        <v>57</v>
      </c>
      <c r="O28" s="22">
        <v>7470951</v>
      </c>
      <c r="P28" s="20">
        <f t="shared" si="0"/>
        <v>787000</v>
      </c>
      <c r="Q28" s="21"/>
      <c r="R28" s="21"/>
      <c r="S28" s="21"/>
      <c r="T28" s="21"/>
      <c r="U28" s="21"/>
      <c r="V28" s="21">
        <v>787000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31" t="s">
        <v>175</v>
      </c>
      <c r="AH28" s="36" t="s">
        <v>176</v>
      </c>
      <c r="AI28" s="31" t="s">
        <v>153</v>
      </c>
      <c r="AJ28" s="31" t="s">
        <v>166</v>
      </c>
      <c r="AK28" s="2">
        <v>10000</v>
      </c>
      <c r="AL28" s="35">
        <f t="shared" si="1"/>
        <v>787000</v>
      </c>
      <c r="AM28" s="34" t="s">
        <v>179</v>
      </c>
      <c r="AN28" s="13" t="s">
        <v>137</v>
      </c>
      <c r="AO28" s="13" t="s">
        <v>137</v>
      </c>
      <c r="AP28" s="13" t="s">
        <v>137</v>
      </c>
      <c r="AQ28" s="13"/>
      <c r="AR28" s="13"/>
      <c r="AS28" s="13"/>
      <c r="AT28" s="13"/>
      <c r="AU28" s="13"/>
      <c r="AV28" s="13"/>
      <c r="AW28" s="13"/>
      <c r="AX28" s="13"/>
      <c r="AY28" s="13"/>
      <c r="AZ28" s="31" t="s">
        <v>173</v>
      </c>
      <c r="BA28" s="39" t="s">
        <v>184</v>
      </c>
    </row>
    <row r="29" spans="1:53" s="2" customFormat="1" ht="105" x14ac:dyDescent="0.25">
      <c r="A29" s="6" t="s">
        <v>37</v>
      </c>
      <c r="B29" s="6" t="s">
        <v>16</v>
      </c>
      <c r="C29" s="49"/>
      <c r="D29" s="49"/>
      <c r="E29" s="49"/>
      <c r="F29" s="6" t="s">
        <v>52</v>
      </c>
      <c r="G29" s="50"/>
      <c r="H29" s="5" t="s">
        <v>35</v>
      </c>
      <c r="I29" s="5" t="s">
        <v>58</v>
      </c>
      <c r="J29" s="7" t="s">
        <v>36</v>
      </c>
      <c r="K29" s="17" t="s">
        <v>112</v>
      </c>
      <c r="L29" s="8">
        <v>4185</v>
      </c>
      <c r="M29" s="26" t="s">
        <v>148</v>
      </c>
      <c r="N29" s="18" t="s">
        <v>58</v>
      </c>
      <c r="O29" s="22">
        <v>2188746</v>
      </c>
      <c r="P29" s="20">
        <f t="shared" si="0"/>
        <v>1002047</v>
      </c>
      <c r="Q29" s="21">
        <v>860047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>
        <v>142000</v>
      </c>
      <c r="AD29" s="21"/>
      <c r="AE29" s="21"/>
      <c r="AF29" s="21"/>
      <c r="AG29" s="38" t="s">
        <v>174</v>
      </c>
      <c r="AH29" s="13" t="s">
        <v>138</v>
      </c>
      <c r="AI29" s="31" t="s">
        <v>153</v>
      </c>
      <c r="AJ29" s="31" t="s">
        <v>166</v>
      </c>
      <c r="AK29" s="13">
        <v>40000</v>
      </c>
      <c r="AL29" s="35">
        <f t="shared" si="1"/>
        <v>1002047</v>
      </c>
      <c r="AM29" s="34" t="s">
        <v>180</v>
      </c>
      <c r="AN29" s="13" t="s">
        <v>137</v>
      </c>
      <c r="AO29" s="13" t="s">
        <v>137</v>
      </c>
      <c r="AP29" s="13" t="s">
        <v>137</v>
      </c>
      <c r="AQ29" s="13" t="s">
        <v>137</v>
      </c>
      <c r="AR29" s="13" t="s">
        <v>137</v>
      </c>
      <c r="AS29" s="13" t="s">
        <v>137</v>
      </c>
      <c r="AT29" s="13" t="s">
        <v>137</v>
      </c>
      <c r="AU29" s="13" t="s">
        <v>137</v>
      </c>
      <c r="AV29" s="13" t="s">
        <v>137</v>
      </c>
      <c r="AW29" s="13" t="s">
        <v>137</v>
      </c>
      <c r="AX29" s="13" t="s">
        <v>137</v>
      </c>
      <c r="AY29" s="13" t="s">
        <v>137</v>
      </c>
      <c r="AZ29" s="31" t="s">
        <v>141</v>
      </c>
      <c r="BA29" s="39" t="s">
        <v>182</v>
      </c>
    </row>
    <row r="30" spans="1:53" ht="20.25" customHeight="1" x14ac:dyDescent="0.25"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37"/>
    </row>
    <row r="31" spans="1:53" x14ac:dyDescent="0.25">
      <c r="A31" s="46" t="s">
        <v>101</v>
      </c>
      <c r="B31" s="46"/>
      <c r="C31" s="14"/>
      <c r="D31" s="14"/>
      <c r="AG31" s="37"/>
    </row>
    <row r="32" spans="1:53" x14ac:dyDescent="0.25">
      <c r="A32" s="46" t="s">
        <v>102</v>
      </c>
      <c r="B32" s="46"/>
      <c r="C32" s="48" t="s">
        <v>185</v>
      </c>
      <c r="D32" s="48"/>
    </row>
    <row r="33" spans="1:20" x14ac:dyDescent="0.25">
      <c r="A33" s="46" t="s">
        <v>104</v>
      </c>
      <c r="B33" s="46"/>
      <c r="C33" s="48" t="s">
        <v>186</v>
      </c>
      <c r="D33" s="48"/>
    </row>
    <row r="34" spans="1:20" x14ac:dyDescent="0.25">
      <c r="A34" s="46" t="s">
        <v>105</v>
      </c>
      <c r="B34" s="46"/>
      <c r="C34" s="48" t="s">
        <v>103</v>
      </c>
      <c r="D34" s="48"/>
    </row>
    <row r="35" spans="1:20" x14ac:dyDescent="0.25">
      <c r="A35" s="46" t="s">
        <v>106</v>
      </c>
      <c r="B35" s="46"/>
      <c r="C35" s="47" t="s">
        <v>187</v>
      </c>
      <c r="D35" s="48"/>
    </row>
    <row r="36" spans="1:20" x14ac:dyDescent="0.25">
      <c r="A36"/>
      <c r="B36"/>
      <c r="C36"/>
      <c r="D36"/>
    </row>
    <row r="38" spans="1:20" x14ac:dyDescent="0.25">
      <c r="Q38" s="28"/>
      <c r="R38" s="29"/>
      <c r="S38" s="28"/>
      <c r="T38" s="30"/>
    </row>
    <row r="39" spans="1:20" x14ac:dyDescent="0.25">
      <c r="Q39" s="28"/>
      <c r="R39" s="29"/>
      <c r="S39" s="28"/>
      <c r="T39" s="30"/>
    </row>
    <row r="40" spans="1:20" x14ac:dyDescent="0.25">
      <c r="Q40" s="28"/>
      <c r="R40" s="28"/>
      <c r="S40" s="28"/>
    </row>
    <row r="41" spans="1:20" x14ac:dyDescent="0.25">
      <c r="Q41" s="28"/>
      <c r="R41" s="28"/>
      <c r="S41" s="28"/>
    </row>
    <row r="42" spans="1:20" x14ac:dyDescent="0.25">
      <c r="Q42" s="28"/>
      <c r="R42" s="28"/>
      <c r="S42" s="28"/>
    </row>
    <row r="43" spans="1:20" x14ac:dyDescent="0.25">
      <c r="Q43" s="28"/>
      <c r="R43" s="28"/>
      <c r="S43" s="28"/>
    </row>
    <row r="44" spans="1:20" x14ac:dyDescent="0.25">
      <c r="Q44" s="28"/>
      <c r="R44" s="28"/>
      <c r="S44" s="28"/>
    </row>
    <row r="45" spans="1:20" x14ac:dyDescent="0.25">
      <c r="Q45" s="28"/>
      <c r="R45" s="28"/>
      <c r="S45" s="28"/>
    </row>
    <row r="46" spans="1:20" x14ac:dyDescent="0.25">
      <c r="Q46" s="28"/>
      <c r="R46" s="28"/>
      <c r="S46" s="28"/>
    </row>
    <row r="58" ht="99.75" customHeight="1" x14ac:dyDescent="0.25"/>
    <row r="59" ht="99.75" customHeight="1" x14ac:dyDescent="0.25"/>
    <row r="60" ht="99.75" customHeight="1" x14ac:dyDescent="0.25"/>
    <row r="61" ht="15" customHeight="1" x14ac:dyDescent="0.25"/>
  </sheetData>
  <autoFilter ref="A14:BA29">
    <filterColumn colId="13" showButton="0"/>
    <filterColumn colId="16" showButton="0"/>
    <filterColumn colId="17" hiddenButton="1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hiddenButton="1" showButton="0"/>
    <filterColumn colId="28" showButton="0"/>
    <filterColumn colId="29" showButton="0"/>
    <filterColumn colId="30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</autoFilter>
  <mergeCells count="55">
    <mergeCell ref="M14:M15"/>
    <mergeCell ref="K14:K15"/>
    <mergeCell ref="BA14:BA15"/>
    <mergeCell ref="AZ14:AZ15"/>
    <mergeCell ref="AN14:AY14"/>
    <mergeCell ref="AM14:AM15"/>
    <mergeCell ref="AL14:AL15"/>
    <mergeCell ref="AK14:AK15"/>
    <mergeCell ref="AJ14:AJ15"/>
    <mergeCell ref="AI14:AI15"/>
    <mergeCell ref="L14:L15"/>
    <mergeCell ref="AH14:AH15"/>
    <mergeCell ref="AG14:AG15"/>
    <mergeCell ref="Q14:AF14"/>
    <mergeCell ref="P14:P15"/>
    <mergeCell ref="N14:O14"/>
    <mergeCell ref="I14:I15"/>
    <mergeCell ref="J14:J15"/>
    <mergeCell ref="D18:D24"/>
    <mergeCell ref="E18:E24"/>
    <mergeCell ref="C16:C17"/>
    <mergeCell ref="D16:D17"/>
    <mergeCell ref="E16:E17"/>
    <mergeCell ref="G25:G29"/>
    <mergeCell ref="C18:C24"/>
    <mergeCell ref="G16:G17"/>
    <mergeCell ref="G18:G24"/>
    <mergeCell ref="A2:L2"/>
    <mergeCell ref="A3:L3"/>
    <mergeCell ref="A5:L5"/>
    <mergeCell ref="A6:L6"/>
    <mergeCell ref="A14:A15"/>
    <mergeCell ref="B14:B15"/>
    <mergeCell ref="C14:C15"/>
    <mergeCell ref="D14:D15"/>
    <mergeCell ref="E14:E15"/>
    <mergeCell ref="F14:F15"/>
    <mergeCell ref="G14:G15"/>
    <mergeCell ref="H14:H15"/>
    <mergeCell ref="AG25:AG27"/>
    <mergeCell ref="AG18:AG24"/>
    <mergeCell ref="A9:M9"/>
    <mergeCell ref="A11:M11"/>
    <mergeCell ref="A35:B35"/>
    <mergeCell ref="C35:D35"/>
    <mergeCell ref="A31:B31"/>
    <mergeCell ref="A32:B32"/>
    <mergeCell ref="C32:D32"/>
    <mergeCell ref="A33:B33"/>
    <mergeCell ref="C33:D33"/>
    <mergeCell ref="A34:B34"/>
    <mergeCell ref="C34:D34"/>
    <mergeCell ref="C25:C29"/>
    <mergeCell ref="D25:D29"/>
    <mergeCell ref="E25:E29"/>
  </mergeCell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'PLAN DE ACCION'!Títulos_a_imprimir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Hermanos Campo</dc:creator>
  <cp:lastModifiedBy>PLANEACION</cp:lastModifiedBy>
  <cp:lastPrinted>2016-05-24T23:49:52Z</cp:lastPrinted>
  <dcterms:created xsi:type="dcterms:W3CDTF">2016-04-01T03:31:50Z</dcterms:created>
  <dcterms:modified xsi:type="dcterms:W3CDTF">2019-10-16T19:48:31Z</dcterms:modified>
</cp:coreProperties>
</file>